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空调" sheetId="10" r:id="rId1"/>
    <sheet name="外机尺寸 " sheetId="11" r:id="rId2"/>
  </sheets>
  <definedNames>
    <definedName name="_xlnm._FilterDatabase" localSheetId="0" hidden="1">空调!$A$6:$IA$28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<sst xmlns="http://schemas.openxmlformats.org/spreadsheetml/2006/main" count="126" uniqueCount="68">
  <si>
    <t>中央空调工程负荷配置表</t>
  </si>
  <si>
    <t>项目名称:威远羊肉旗舰店繁华里餐厅</t>
  </si>
  <si>
    <t>方案日期：</t>
  </si>
  <si>
    <t>室内设计参数：夏季 t=22℃～28℃</t>
  </si>
  <si>
    <t>设计指标：</t>
  </si>
  <si>
    <t>200-250W/m²</t>
  </si>
  <si>
    <t>室外设计参数：夏季 t=38℃～28℃</t>
  </si>
  <si>
    <t>有效期：</t>
  </si>
  <si>
    <t>30天</t>
  </si>
  <si>
    <t>序号</t>
  </si>
  <si>
    <t>楼层</t>
  </si>
  <si>
    <t>房间功能区</t>
  </si>
  <si>
    <t>制冷面积</t>
  </si>
  <si>
    <t>设计冷指标</t>
  </si>
  <si>
    <t>设计总负荷</t>
  </si>
  <si>
    <t>空气处理</t>
  </si>
  <si>
    <t>设备型号</t>
  </si>
  <si>
    <t>单台冷量</t>
  </si>
  <si>
    <t>单台热量</t>
  </si>
  <si>
    <t>数量</t>
  </si>
  <si>
    <t>实际冷指标</t>
  </si>
  <si>
    <t>实际热指标</t>
  </si>
  <si>
    <t>总冷量</t>
  </si>
  <si>
    <t>外机</t>
  </si>
  <si>
    <t>㎡</t>
  </si>
  <si>
    <r>
      <rPr>
        <b/>
        <sz val="10"/>
        <rFont val="宋体"/>
        <charset val="134"/>
      </rPr>
      <t>W/</t>
    </r>
    <r>
      <rPr>
        <b/>
        <sz val="11"/>
        <rFont val="宋体"/>
        <charset val="134"/>
      </rPr>
      <t>㎡</t>
    </r>
  </si>
  <si>
    <t>W</t>
  </si>
  <si>
    <t>设备名称</t>
  </si>
  <si>
    <t>一层</t>
  </si>
  <si>
    <t>前厅(含特产展销区）</t>
  </si>
  <si>
    <t>静音型风管式室内机</t>
  </si>
  <si>
    <t>FGPD12Pd/</t>
  </si>
  <si>
    <t>5匹风管机</t>
  </si>
  <si>
    <t>大厅</t>
  </si>
  <si>
    <t>男女混用卫生间</t>
  </si>
  <si>
    <t>FGR7.2Pd/</t>
  </si>
  <si>
    <t>3匹风管机</t>
  </si>
  <si>
    <t>5匹风管机6套,3匹风管机1套    一楼合计：7套</t>
  </si>
  <si>
    <t>二楼</t>
  </si>
  <si>
    <t>包间1</t>
  </si>
  <si>
    <t>FGR5.0Pd/</t>
  </si>
  <si>
    <t>2匹风管机</t>
  </si>
  <si>
    <t>包间2</t>
  </si>
  <si>
    <t>宴会舞台区+
宴会大厅</t>
  </si>
  <si>
    <t>包间3</t>
  </si>
  <si>
    <t>包间4</t>
  </si>
  <si>
    <t>豪华包间1</t>
  </si>
  <si>
    <t>豪华包间2</t>
  </si>
  <si>
    <t>豪华包间3</t>
  </si>
  <si>
    <t>卫生间</t>
  </si>
  <si>
    <t>2匹风管机3套、3匹风管机2套、5匹风管机6套   二楼合计：11套</t>
  </si>
  <si>
    <t>三楼</t>
  </si>
  <si>
    <t xml:space="preserve">5匹风管机3套，3匹风管3套   三楼合计：6套  </t>
  </si>
  <si>
    <t xml:space="preserve">三层楼合计：2匹风管机3套、3匹风管机6套、5匹风管机15套     共计：24套 </t>
  </si>
  <si>
    <t>空调机型及参数</t>
  </si>
  <si>
    <t>匹数</t>
  </si>
  <si>
    <t>机型</t>
  </si>
  <si>
    <t>外机尺寸(宽*深*高)</t>
  </si>
  <si>
    <t>内机尺寸(宽*深*高)</t>
  </si>
  <si>
    <t>5P</t>
  </si>
  <si>
    <t>1020*427*820</t>
  </si>
  <si>
    <t>1200*655*260</t>
  </si>
  <si>
    <t>3P</t>
  </si>
  <si>
    <t>958*402*660</t>
  </si>
  <si>
    <t>1200*450*198</t>
  </si>
  <si>
    <t>2P</t>
  </si>
  <si>
    <t>873*376*555</t>
  </si>
  <si>
    <t>900*450*198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</si>
</sst>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&quot;年&quot;m&quot;月&quot;d&quot;日&quot;;@"/>
    <numFmt numFmtId="178" formatCode="#,##0_);[Red]\(#,##0\)"/>
    <numFmt numFmtId="179" formatCode="0.00_);[Red]\(0.00\)"/>
    <numFmt numFmtId="180" formatCode="0_ "/>
  </numFmts>
  <fonts count="34">
    <font>
      <sz val="12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6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0" borderId="0"/>
    <xf numFmtId="0" fontId="0" fillId="0" borderId="0">
      <alignment vertical="center"/>
    </xf>
    <xf numFmtId="0" fontId="32" fillId="0" borderId="0"/>
    <xf numFmtId="0" fontId="0" fillId="0" borderId="0"/>
    <xf numFmtId="0" fontId="33" fillId="0" borderId="0">
      <alignment vertical="center"/>
    </xf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horizontal="center"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61" applyFont="1" applyAlignment="1" applyProtection="1">
      <alignment horizontal="left" vertical="center"/>
    </xf>
    <xf numFmtId="0" fontId="0" fillId="0" borderId="0" xfId="61" applyFont="1" applyAlignment="1" applyProtection="1">
      <alignment horizontal="center" vertical="center"/>
      <protection locked="0"/>
    </xf>
    <xf numFmtId="176" fontId="0" fillId="0" borderId="0" xfId="61" applyNumberFormat="1" applyFont="1" applyAlignment="1" applyProtection="1">
      <alignment horizontal="center" vertical="center"/>
      <protection locked="0"/>
    </xf>
    <xf numFmtId="0" fontId="0" fillId="0" borderId="0" xfId="61" applyFont="1" applyBorder="1" applyAlignment="1" applyProtection="1">
      <alignment horizontal="center" vertical="center"/>
      <protection locked="0"/>
    </xf>
    <xf numFmtId="0" fontId="5" fillId="0" borderId="0" xfId="61" applyFont="1" applyFill="1" applyAlignment="1" applyProtection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31" fontId="8" fillId="0" borderId="11" xfId="0" applyNumberFormat="1" applyFont="1" applyFill="1" applyBorder="1" applyAlignment="1">
      <alignment horizontal="right" vertical="center" wrapText="1"/>
    </xf>
    <xf numFmtId="0" fontId="8" fillId="0" borderId="11" xfId="0" applyFont="1" applyFill="1" applyBorder="1" applyAlignment="1">
      <alignment horizontal="right" vertical="center" wrapText="1"/>
    </xf>
    <xf numFmtId="177" fontId="8" fillId="0" borderId="11" xfId="0" applyNumberFormat="1" applyFont="1" applyFill="1" applyBorder="1" applyAlignment="1">
      <alignment horizontal="left" vertical="center" wrapText="1"/>
    </xf>
    <xf numFmtId="177" fontId="8" fillId="0" borderId="1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61" applyFont="1" applyFill="1" applyAlignment="1" applyProtection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61" applyFont="1" applyAlignment="1" applyProtection="1">
      <alignment horizontal="left" vertic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0" fillId="0" borderId="1" xfId="60" applyFont="1" applyFill="1" applyBorder="1" applyAlignment="1" applyProtection="1">
      <alignment horizontal="center" vertical="center" wrapText="1"/>
      <protection locked="0"/>
    </xf>
    <xf numFmtId="0" fontId="10" fillId="0" borderId="2" xfId="60" applyFont="1" applyFill="1" applyBorder="1" applyAlignment="1" applyProtection="1">
      <alignment horizontal="center" vertical="center" wrapText="1"/>
      <protection locked="0"/>
    </xf>
    <xf numFmtId="176" fontId="10" fillId="0" borderId="2" xfId="60" applyNumberFormat="1" applyFont="1" applyFill="1" applyBorder="1" applyAlignment="1" applyProtection="1">
      <alignment horizontal="center" vertical="center" wrapText="1"/>
      <protection locked="0"/>
    </xf>
    <xf numFmtId="178" fontId="10" fillId="0" borderId="2" xfId="6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60" applyFont="1" applyFill="1" applyBorder="1" applyAlignment="1" applyProtection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179" fontId="10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61" applyFont="1" applyAlignment="1" applyProtection="1">
      <alignment horizontal="center" vertical="center"/>
    </xf>
    <xf numFmtId="0" fontId="10" fillId="0" borderId="4" xfId="60" applyFont="1" applyFill="1" applyBorder="1" applyAlignment="1" applyProtection="1">
      <alignment horizontal="center" vertical="center" wrapText="1"/>
      <protection locked="0"/>
    </xf>
    <xf numFmtId="0" fontId="10" fillId="0" borderId="5" xfId="60" applyFont="1" applyFill="1" applyBorder="1" applyAlignment="1" applyProtection="1">
      <alignment horizontal="center" vertical="center" wrapText="1"/>
      <protection locked="0"/>
    </xf>
    <xf numFmtId="176" fontId="6" fillId="0" borderId="5" xfId="60" applyNumberFormat="1" applyFont="1" applyFill="1" applyBorder="1" applyAlignment="1" applyProtection="1">
      <alignment horizontal="center" vertical="center" wrapText="1"/>
      <protection locked="0"/>
    </xf>
    <xf numFmtId="178" fontId="10" fillId="0" borderId="5" xfId="60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49" applyFont="1" applyFill="1" applyBorder="1" applyAlignment="1">
      <alignment horizontal="center" vertical="center"/>
    </xf>
    <xf numFmtId="0" fontId="10" fillId="0" borderId="15" xfId="60" applyFont="1" applyFill="1" applyBorder="1" applyAlignment="1" applyProtection="1">
      <alignment horizontal="center" vertical="center" wrapText="1"/>
      <protection locked="0"/>
    </xf>
    <xf numFmtId="0" fontId="10" fillId="0" borderId="5" xfId="61" applyFont="1" applyFill="1" applyBorder="1" applyAlignment="1" applyProtection="1">
      <alignment horizontal="center" vertical="center" wrapText="1"/>
      <protection locked="0"/>
    </xf>
    <xf numFmtId="176" fontId="10" fillId="0" borderId="5" xfId="60" applyNumberFormat="1" applyFont="1" applyFill="1" applyBorder="1" applyAlignment="1" applyProtection="1">
      <alignment horizontal="center" vertical="center" wrapText="1"/>
      <protection locked="0"/>
    </xf>
    <xf numFmtId="180" fontId="10" fillId="0" borderId="5" xfId="6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6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10" fillId="0" borderId="6" xfId="60" applyFont="1" applyFill="1" applyBorder="1" applyAlignment="1" applyProtection="1">
      <alignment horizontal="center" vertical="center" wrapText="1"/>
      <protection locked="0"/>
    </xf>
    <xf numFmtId="179" fontId="10" fillId="0" borderId="0" xfId="60" applyNumberFormat="1" applyFont="1" applyFill="1" applyAlignment="1" applyProtection="1">
      <alignment horizontal="center" vertical="center" wrapText="1"/>
      <protection locked="0"/>
    </xf>
    <xf numFmtId="0" fontId="10" fillId="0" borderId="16" xfId="60" applyFont="1" applyFill="1" applyBorder="1" applyAlignment="1" applyProtection="1">
      <alignment horizontal="center" vertical="center" wrapText="1"/>
      <protection locked="0"/>
    </xf>
    <xf numFmtId="0" fontId="10" fillId="0" borderId="17" xfId="60" applyFont="1" applyFill="1" applyBorder="1" applyAlignment="1" applyProtection="1">
      <alignment horizontal="center" vertical="center" wrapText="1"/>
      <protection locked="0"/>
    </xf>
    <xf numFmtId="0" fontId="10" fillId="0" borderId="5" xfId="61" applyFont="1" applyBorder="1" applyAlignment="1" applyProtection="1">
      <alignment horizontal="center" vertical="center" wrapText="1"/>
      <protection locked="0"/>
    </xf>
    <xf numFmtId="0" fontId="4" fillId="0" borderId="5" xfId="61" applyFont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0" fontId="10" fillId="0" borderId="4" xfId="49" applyFont="1" applyFill="1" applyBorder="1" applyAlignment="1">
      <alignment horizontal="center" vertical="center"/>
    </xf>
    <xf numFmtId="0" fontId="10" fillId="0" borderId="5" xfId="49" applyFont="1" applyFill="1" applyBorder="1" applyAlignment="1">
      <alignment horizontal="center" vertical="center"/>
    </xf>
    <xf numFmtId="0" fontId="6" fillId="2" borderId="7" xfId="49" applyFont="1" applyFill="1" applyBorder="1" applyAlignment="1">
      <alignment horizontal="center" vertical="center"/>
    </xf>
    <xf numFmtId="0" fontId="6" fillId="2" borderId="8" xfId="49" applyFont="1" applyFill="1" applyBorder="1" applyAlignment="1">
      <alignment horizontal="center" vertical="center"/>
    </xf>
    <xf numFmtId="0" fontId="6" fillId="2" borderId="9" xfId="49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7_" xfId="49"/>
    <cellStyle name="_x0007_ 2 2" xfId="50"/>
    <cellStyle name="_ET_STYLE_NoName_00_" xfId="51"/>
    <cellStyle name="_x005f_x0007_" xfId="52"/>
    <cellStyle name="常规 19" xfId="53"/>
    <cellStyle name="常规 2" xfId="54"/>
    <cellStyle name="常规 2 2" xfId="55"/>
    <cellStyle name="常规 3" xfId="56"/>
    <cellStyle name="常规 4" xfId="57"/>
    <cellStyle name="常规 5" xfId="58"/>
    <cellStyle name="常规 6" xfId="59"/>
    <cellStyle name="常规_Sheet2" xfId="60"/>
    <cellStyle name="常规_冷量配置 " xfId="61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725170</xdr:colOff>
      <xdr:row>0</xdr:row>
      <xdr:rowOff>476250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 cstate="print"/>
        <a:srcRect t="15858" r="2527" b="21281"/>
        <a:stretch>
          <a:fillRect/>
        </a:stretch>
      </xdr:blipFill>
      <xdr:spPr>
        <a:xfrm>
          <a:off x="9525" y="9525"/>
          <a:ext cx="1487170" cy="46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36"/>
  <sheetViews>
    <sheetView tabSelected="1" workbookViewId="0">
      <selection activeCell="Q11" sqref="Q11"/>
    </sheetView>
  </sheetViews>
  <sheetFormatPr defaultColWidth="9" defaultRowHeight="67.5" customHeight="1"/>
  <cols>
    <col min="1" max="1" width="4.375" style="18" customWidth="1"/>
    <col min="2" max="2" width="5.75" style="18" customWidth="1"/>
    <col min="3" max="3" width="13.75" style="18" customWidth="1"/>
    <col min="4" max="4" width="8.125" style="19" customWidth="1"/>
    <col min="5" max="5" width="6.5" style="18" customWidth="1"/>
    <col min="6" max="6" width="7.5" style="18" customWidth="1"/>
    <col min="7" max="7" width="18.25" style="18" customWidth="1"/>
    <col min="8" max="8" width="12.5" style="18" customWidth="1"/>
    <col min="9" max="10" width="7.125" style="18" customWidth="1"/>
    <col min="11" max="11" width="5.125" style="18" customWidth="1"/>
    <col min="12" max="12" width="8.125" style="18" customWidth="1"/>
    <col min="13" max="13" width="8.4" style="18" customWidth="1"/>
    <col min="14" max="14" width="7.875" style="18" customWidth="1"/>
    <col min="15" max="15" width="14.7" style="18" customWidth="1"/>
    <col min="16" max="16" width="12.625" style="18" customWidth="1"/>
    <col min="17" max="18" width="12.625" style="20" customWidth="1"/>
    <col min="19" max="19" width="11.25" style="18" customWidth="1"/>
    <col min="20" max="304" width="12.625" style="18" customWidth="1"/>
    <col min="305" max="16384" width="9" style="18"/>
  </cols>
  <sheetData>
    <row r="1" ht="42" customHeight="1" spans="1:2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="17" customFormat="1" ht="24" customHeight="1" spans="1:235">
      <c r="A2" s="22" t="s">
        <v>1</v>
      </c>
      <c r="B2" s="23"/>
      <c r="C2" s="23"/>
      <c r="D2" s="23"/>
      <c r="E2" s="23"/>
      <c r="F2" s="23"/>
      <c r="G2" s="23"/>
      <c r="H2" s="24"/>
      <c r="I2" s="24"/>
      <c r="J2" s="24"/>
      <c r="K2" s="25"/>
      <c r="L2" s="26" t="s">
        <v>2</v>
      </c>
      <c r="M2" s="27"/>
      <c r="N2" s="28"/>
      <c r="O2" s="29"/>
      <c r="P2" s="30"/>
      <c r="Q2" s="30"/>
      <c r="R2" s="31"/>
      <c r="S2" s="30"/>
      <c r="T2" s="30"/>
      <c r="U2" s="32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0"/>
      <c r="AI2" s="30"/>
      <c r="AJ2" s="30"/>
      <c r="AK2" s="30"/>
      <c r="AL2" s="30"/>
      <c r="AM2" s="30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</row>
    <row r="3" s="17" customFormat="1" ht="24" customHeight="1" spans="1:235">
      <c r="A3" s="34" t="s">
        <v>3</v>
      </c>
      <c r="B3" s="35"/>
      <c r="C3" s="35"/>
      <c r="D3" s="35"/>
      <c r="E3" s="35"/>
      <c r="F3" s="35"/>
      <c r="G3" s="35"/>
      <c r="H3" s="36"/>
      <c r="I3" s="36"/>
      <c r="J3" s="36"/>
      <c r="K3" s="37"/>
      <c r="L3" s="38" t="s">
        <v>4</v>
      </c>
      <c r="M3" s="38"/>
      <c r="N3" s="39" t="s">
        <v>5</v>
      </c>
      <c r="O3" s="40"/>
      <c r="P3" s="30"/>
      <c r="Q3" s="30"/>
      <c r="R3" s="31"/>
      <c r="S3" s="30"/>
      <c r="T3" s="30"/>
      <c r="U3" s="32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0"/>
      <c r="AI3" s="30"/>
      <c r="AJ3" s="30"/>
      <c r="AK3" s="30"/>
      <c r="AL3" s="30"/>
      <c r="AM3" s="30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</row>
    <row r="4" s="17" customFormat="1" ht="24" customHeight="1" spans="1:235">
      <c r="A4" s="34" t="s">
        <v>6</v>
      </c>
      <c r="B4" s="35"/>
      <c r="C4" s="35"/>
      <c r="D4" s="35"/>
      <c r="E4" s="35"/>
      <c r="F4" s="37"/>
      <c r="G4" s="37"/>
      <c r="H4" s="37"/>
      <c r="I4" s="37"/>
      <c r="J4" s="37"/>
      <c r="K4" s="37"/>
      <c r="L4" s="38" t="s">
        <v>7</v>
      </c>
      <c r="M4" s="38"/>
      <c r="N4" s="39" t="s">
        <v>8</v>
      </c>
      <c r="O4" s="40"/>
      <c r="P4" s="30"/>
      <c r="Q4" s="30"/>
      <c r="R4" s="31"/>
      <c r="S4" s="30"/>
      <c r="T4" s="30"/>
      <c r="U4" s="32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0"/>
      <c r="AI4" s="30"/>
      <c r="AJ4" s="30"/>
      <c r="AK4" s="30"/>
      <c r="AL4" s="30"/>
      <c r="AM4" s="30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</row>
    <row r="5" ht="25" customHeight="1" spans="1:235">
      <c r="A5" s="41" t="s">
        <v>9</v>
      </c>
      <c r="B5" s="42" t="s">
        <v>10</v>
      </c>
      <c r="C5" s="42" t="s">
        <v>11</v>
      </c>
      <c r="D5" s="43" t="s">
        <v>12</v>
      </c>
      <c r="E5" s="42" t="s">
        <v>13</v>
      </c>
      <c r="F5" s="42" t="s">
        <v>14</v>
      </c>
      <c r="G5" s="42" t="s">
        <v>15</v>
      </c>
      <c r="H5" s="42" t="s">
        <v>16</v>
      </c>
      <c r="I5" s="42" t="s">
        <v>17</v>
      </c>
      <c r="J5" s="42" t="s">
        <v>18</v>
      </c>
      <c r="K5" s="44" t="s">
        <v>19</v>
      </c>
      <c r="L5" s="42" t="s">
        <v>20</v>
      </c>
      <c r="M5" s="42" t="s">
        <v>21</v>
      </c>
      <c r="N5" s="45" t="s">
        <v>22</v>
      </c>
      <c r="O5" s="46" t="s">
        <v>23</v>
      </c>
      <c r="P5" s="47"/>
      <c r="S5" s="20"/>
      <c r="T5" s="47"/>
      <c r="U5" s="47"/>
      <c r="V5" s="47"/>
      <c r="W5" s="47"/>
      <c r="X5" s="47"/>
      <c r="Y5" s="47"/>
      <c r="Z5" s="47"/>
      <c r="GD5" s="48"/>
      <c r="GE5" s="48"/>
    </row>
    <row r="6" ht="23" customHeight="1" spans="1:235">
      <c r="A6" s="49"/>
      <c r="B6" s="50"/>
      <c r="C6" s="50"/>
      <c r="D6" s="51" t="s">
        <v>24</v>
      </c>
      <c r="E6" s="50" t="s">
        <v>25</v>
      </c>
      <c r="F6" s="50" t="s">
        <v>26</v>
      </c>
      <c r="G6" s="50" t="s">
        <v>27</v>
      </c>
      <c r="H6" s="50"/>
      <c r="I6" s="50" t="s">
        <v>26</v>
      </c>
      <c r="J6" s="50" t="s">
        <v>26</v>
      </c>
      <c r="K6" s="52"/>
      <c r="L6" s="50" t="s">
        <v>25</v>
      </c>
      <c r="M6" s="50" t="s">
        <v>25</v>
      </c>
      <c r="N6" s="50" t="s">
        <v>26</v>
      </c>
      <c r="O6" s="53"/>
      <c r="P6" s="47"/>
      <c r="R6"/>
      <c r="S6"/>
      <c r="T6"/>
      <c r="U6"/>
      <c r="V6" s="47"/>
      <c r="W6" s="47"/>
      <c r="X6" s="47"/>
      <c r="Y6" s="47"/>
      <c r="Z6" s="47"/>
      <c r="GD6" s="48"/>
      <c r="GE6" s="48"/>
    </row>
    <row r="7" ht="26" customHeight="1" spans="1:235">
      <c r="A7" s="49">
        <v>1</v>
      </c>
      <c r="B7" s="54" t="s">
        <v>28</v>
      </c>
      <c r="C7" s="55" t="s">
        <v>29</v>
      </c>
      <c r="D7" s="56">
        <v>116</v>
      </c>
      <c r="E7" s="50">
        <v>240</v>
      </c>
      <c r="F7" s="57">
        <f>E7*D7</f>
        <v>27840</v>
      </c>
      <c r="G7" s="58" t="s">
        <v>30</v>
      </c>
      <c r="H7" s="59" t="s">
        <v>31</v>
      </c>
      <c r="I7" s="50">
        <v>12000</v>
      </c>
      <c r="J7" s="50">
        <v>13500</v>
      </c>
      <c r="K7" s="52">
        <v>3</v>
      </c>
      <c r="L7" s="57">
        <f t="shared" ref="L7:L9" si="0">K7*I7/D7</f>
        <v>310.344827586207</v>
      </c>
      <c r="M7" s="57">
        <f t="shared" ref="M7:M9" si="1">K7*J7/D7</f>
        <v>349.137931034483</v>
      </c>
      <c r="N7" s="50">
        <f t="shared" ref="N7:N9" si="2">K7*I7</f>
        <v>36000</v>
      </c>
      <c r="O7" s="60" t="s">
        <v>32</v>
      </c>
      <c r="P7" s="61"/>
      <c r="R7"/>
      <c r="S7"/>
      <c r="T7"/>
      <c r="U7"/>
      <c r="V7" s="61"/>
      <c r="W7" s="61"/>
      <c r="X7" s="61"/>
      <c r="Y7" s="61"/>
      <c r="Z7" s="61"/>
      <c r="GD7" s="48"/>
      <c r="GE7" s="48"/>
    </row>
    <row r="8" ht="26" customHeight="1" spans="1:235">
      <c r="A8" s="49">
        <v>2</v>
      </c>
      <c r="B8" s="62"/>
      <c r="C8" s="55" t="s">
        <v>33</v>
      </c>
      <c r="D8" s="56">
        <f>(3.415+0.35+3.85+3.7)*(5+4.6+0.8)</f>
        <v>117.676</v>
      </c>
      <c r="E8" s="50">
        <v>240</v>
      </c>
      <c r="F8" s="57">
        <f>D8*E8</f>
        <v>28242.24</v>
      </c>
      <c r="G8" s="58" t="s">
        <v>30</v>
      </c>
      <c r="H8" s="59" t="s">
        <v>31</v>
      </c>
      <c r="I8" s="50">
        <v>12000</v>
      </c>
      <c r="J8" s="50">
        <v>13500</v>
      </c>
      <c r="K8" s="52">
        <v>3</v>
      </c>
      <c r="L8" s="57">
        <f t="shared" si="0"/>
        <v>305.924742513342</v>
      </c>
      <c r="M8" s="57">
        <f t="shared" si="1"/>
        <v>344.165335327509</v>
      </c>
      <c r="N8" s="50">
        <f t="shared" si="2"/>
        <v>36000</v>
      </c>
      <c r="O8" s="60" t="s">
        <v>32</v>
      </c>
      <c r="P8" s="61"/>
      <c r="R8"/>
      <c r="S8"/>
      <c r="T8"/>
      <c r="U8"/>
      <c r="V8" s="61"/>
      <c r="W8" s="61"/>
      <c r="X8" s="61"/>
      <c r="Y8" s="61"/>
      <c r="Z8" s="61"/>
      <c r="GD8" s="48"/>
      <c r="GE8" s="48"/>
    </row>
    <row r="9" ht="26" customHeight="1" spans="1:235">
      <c r="A9" s="49">
        <v>3</v>
      </c>
      <c r="B9" s="63"/>
      <c r="C9" s="55" t="s">
        <v>34</v>
      </c>
      <c r="D9" s="56">
        <f>2.95*6.74</f>
        <v>19.883</v>
      </c>
      <c r="E9" s="50">
        <v>240</v>
      </c>
      <c r="F9" s="57">
        <f>D9*E9</f>
        <v>4771.92</v>
      </c>
      <c r="G9" s="58" t="s">
        <v>30</v>
      </c>
      <c r="H9" s="59" t="s">
        <v>35</v>
      </c>
      <c r="I9" s="63">
        <v>7200</v>
      </c>
      <c r="J9" s="63">
        <v>8000</v>
      </c>
      <c r="K9" s="52">
        <v>1</v>
      </c>
      <c r="L9" s="57">
        <f t="shared" si="0"/>
        <v>362.118392596691</v>
      </c>
      <c r="M9" s="57">
        <f t="shared" si="1"/>
        <v>402.353769551878</v>
      </c>
      <c r="N9" s="50">
        <f t="shared" si="2"/>
        <v>7200</v>
      </c>
      <c r="O9" s="60" t="s">
        <v>36</v>
      </c>
      <c r="P9" s="61"/>
      <c r="R9"/>
      <c r="S9"/>
      <c r="T9"/>
      <c r="U9"/>
      <c r="V9" s="61"/>
      <c r="W9" s="61"/>
      <c r="X9" s="61"/>
      <c r="Y9" s="61"/>
      <c r="Z9" s="61"/>
      <c r="GD9" s="48"/>
      <c r="GE9" s="48"/>
    </row>
    <row r="10" ht="26" customHeight="1" spans="1:235">
      <c r="A10" s="49" t="s">
        <v>37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60"/>
      <c r="P10" s="61"/>
      <c r="R10"/>
      <c r="S10"/>
      <c r="T10"/>
      <c r="U10"/>
      <c r="V10" s="61"/>
      <c r="W10" s="61"/>
      <c r="X10" s="61"/>
      <c r="Y10" s="61"/>
      <c r="Z10" s="61"/>
      <c r="GD10" s="48"/>
      <c r="GE10" s="48"/>
    </row>
    <row r="11" ht="26" customHeight="1" spans="1:235">
      <c r="A11" s="49">
        <v>1</v>
      </c>
      <c r="B11" s="54" t="s">
        <v>38</v>
      </c>
      <c r="C11" s="64" t="s">
        <v>39</v>
      </c>
      <c r="D11" s="56">
        <v>15.4</v>
      </c>
      <c r="E11" s="50">
        <v>220</v>
      </c>
      <c r="F11" s="57">
        <f>D11*E11</f>
        <v>3388</v>
      </c>
      <c r="G11" s="65" t="s">
        <v>30</v>
      </c>
      <c r="H11" s="59" t="s">
        <v>40</v>
      </c>
      <c r="I11" s="50">
        <v>5000</v>
      </c>
      <c r="J11" s="50">
        <v>6000</v>
      </c>
      <c r="K11" s="52">
        <v>1</v>
      </c>
      <c r="L11" s="57">
        <f t="shared" ref="L11:L20" si="3">K11*I11/D11</f>
        <v>324.675324675325</v>
      </c>
      <c r="M11" s="57">
        <f t="shared" ref="M11:M20" si="4">K11*J11/D11</f>
        <v>389.61038961039</v>
      </c>
      <c r="N11" s="50">
        <f>K11*I11</f>
        <v>5000</v>
      </c>
      <c r="O11" s="60" t="s">
        <v>41</v>
      </c>
      <c r="P11" s="61"/>
      <c r="R11"/>
      <c r="S11"/>
      <c r="T11"/>
      <c r="U11"/>
      <c r="V11" s="61"/>
      <c r="W11" s="61"/>
      <c r="X11" s="61"/>
      <c r="Y11" s="61"/>
      <c r="Z11" s="61"/>
      <c r="GD11" s="48"/>
      <c r="GE11" s="48"/>
    </row>
    <row r="12" ht="26" customHeight="1" spans="1:235">
      <c r="A12" s="49">
        <v>2</v>
      </c>
      <c r="B12" s="62"/>
      <c r="C12" s="64" t="s">
        <v>42</v>
      </c>
      <c r="D12" s="56">
        <v>13.5</v>
      </c>
      <c r="E12" s="50">
        <v>220</v>
      </c>
      <c r="F12" s="57">
        <f>D12*E12</f>
        <v>2970</v>
      </c>
      <c r="G12" s="65" t="s">
        <v>30</v>
      </c>
      <c r="H12" s="59" t="s">
        <v>40</v>
      </c>
      <c r="I12" s="50">
        <v>5000</v>
      </c>
      <c r="J12" s="50">
        <v>6000</v>
      </c>
      <c r="K12" s="52">
        <v>1</v>
      </c>
      <c r="L12" s="57">
        <f t="shared" si="3"/>
        <v>370.37037037037</v>
      </c>
      <c r="M12" s="57">
        <f t="shared" si="4"/>
        <v>444.444444444444</v>
      </c>
      <c r="N12" s="50">
        <f>K12*I12</f>
        <v>5000</v>
      </c>
      <c r="O12" s="60" t="s">
        <v>41</v>
      </c>
      <c r="P12" s="61"/>
      <c r="R12"/>
      <c r="S12"/>
      <c r="T12"/>
      <c r="U12"/>
      <c r="V12" s="61"/>
      <c r="W12" s="61"/>
      <c r="X12" s="61"/>
      <c r="Y12" s="61"/>
      <c r="Z12" s="61"/>
      <c r="GD12" s="48"/>
      <c r="GE12" s="48"/>
    </row>
    <row r="13" ht="26" customHeight="1" spans="1:235">
      <c r="A13" s="49">
        <v>3</v>
      </c>
      <c r="B13" s="62"/>
      <c r="C13" s="64" t="s">
        <v>43</v>
      </c>
      <c r="D13" s="56">
        <v>102</v>
      </c>
      <c r="E13" s="50">
        <v>240</v>
      </c>
      <c r="F13" s="57">
        <f t="shared" ref="F13:F20" si="5">D13*E13</f>
        <v>24480</v>
      </c>
      <c r="G13" s="65" t="s">
        <v>30</v>
      </c>
      <c r="H13" s="59" t="s">
        <v>31</v>
      </c>
      <c r="I13" s="50">
        <v>12000</v>
      </c>
      <c r="J13" s="50">
        <v>13500</v>
      </c>
      <c r="K13" s="52">
        <v>3</v>
      </c>
      <c r="L13" s="57">
        <f t="shared" si="3"/>
        <v>352.941176470588</v>
      </c>
      <c r="M13" s="57">
        <f t="shared" si="4"/>
        <v>397.058823529412</v>
      </c>
      <c r="N13" s="50">
        <f t="shared" ref="N13:N20" si="6">K13*I13</f>
        <v>36000</v>
      </c>
      <c r="O13" s="60" t="s">
        <v>32</v>
      </c>
      <c r="P13" s="61"/>
      <c r="R13"/>
      <c r="S13"/>
      <c r="T13"/>
      <c r="U13"/>
      <c r="V13" s="61"/>
      <c r="W13" s="61"/>
      <c r="X13" s="61"/>
      <c r="Y13" s="61"/>
      <c r="Z13" s="61"/>
      <c r="GD13" s="48"/>
      <c r="GE13" s="48"/>
    </row>
    <row r="14" ht="26" customHeight="1" spans="1:235">
      <c r="A14" s="49">
        <v>4</v>
      </c>
      <c r="B14" s="62"/>
      <c r="C14" s="64" t="s">
        <v>44</v>
      </c>
      <c r="D14" s="56">
        <v>13</v>
      </c>
      <c r="E14" s="50">
        <v>220</v>
      </c>
      <c r="F14" s="57">
        <f t="shared" si="5"/>
        <v>2860</v>
      </c>
      <c r="G14" s="65" t="s">
        <v>30</v>
      </c>
      <c r="H14" s="59" t="s">
        <v>40</v>
      </c>
      <c r="I14" s="50">
        <v>5000</v>
      </c>
      <c r="J14" s="50">
        <v>6000</v>
      </c>
      <c r="K14" s="52">
        <v>1</v>
      </c>
      <c r="L14" s="57">
        <f t="shared" si="3"/>
        <v>384.615384615385</v>
      </c>
      <c r="M14" s="57">
        <f t="shared" si="4"/>
        <v>461.538461538462</v>
      </c>
      <c r="N14" s="50">
        <f t="shared" si="6"/>
        <v>5000</v>
      </c>
      <c r="O14" s="60" t="s">
        <v>41</v>
      </c>
      <c r="P14" s="61"/>
      <c r="R14"/>
      <c r="S14"/>
      <c r="T14"/>
      <c r="U14"/>
      <c r="V14" s="61"/>
      <c r="W14" s="61"/>
      <c r="X14" s="61"/>
      <c r="Y14" s="61"/>
      <c r="Z14" s="61"/>
      <c r="GD14" s="48"/>
      <c r="GE14" s="48"/>
    </row>
    <row r="15" ht="26" customHeight="1" spans="1:235">
      <c r="A15" s="49">
        <v>5</v>
      </c>
      <c r="B15" s="62"/>
      <c r="C15" s="64" t="s">
        <v>45</v>
      </c>
      <c r="D15" s="56">
        <v>18</v>
      </c>
      <c r="E15" s="50">
        <v>220</v>
      </c>
      <c r="F15" s="57">
        <f t="shared" si="5"/>
        <v>3960</v>
      </c>
      <c r="G15" s="65" t="s">
        <v>30</v>
      </c>
      <c r="H15" s="59" t="s">
        <v>35</v>
      </c>
      <c r="I15" s="50">
        <v>7200</v>
      </c>
      <c r="J15" s="50">
        <v>8000</v>
      </c>
      <c r="K15" s="52">
        <v>1</v>
      </c>
      <c r="L15" s="57">
        <f t="shared" si="3"/>
        <v>400</v>
      </c>
      <c r="M15" s="57">
        <f t="shared" si="4"/>
        <v>444.444444444444</v>
      </c>
      <c r="N15" s="50">
        <f t="shared" si="6"/>
        <v>7200</v>
      </c>
      <c r="O15" s="60" t="s">
        <v>36</v>
      </c>
      <c r="P15" s="61"/>
      <c r="R15"/>
      <c r="S15"/>
      <c r="T15"/>
      <c r="U15"/>
      <c r="V15" s="61"/>
      <c r="W15" s="61"/>
      <c r="X15" s="61"/>
      <c r="Y15" s="61"/>
      <c r="Z15" s="61"/>
      <c r="GD15" s="48"/>
      <c r="GE15" s="48"/>
    </row>
    <row r="16" ht="26" customHeight="1" spans="1:235">
      <c r="A16" s="49">
        <v>6</v>
      </c>
      <c r="B16" s="62"/>
      <c r="C16" s="64" t="s">
        <v>46</v>
      </c>
      <c r="D16" s="56">
        <v>36</v>
      </c>
      <c r="E16" s="50">
        <v>220</v>
      </c>
      <c r="F16" s="57">
        <f t="shared" si="5"/>
        <v>7920</v>
      </c>
      <c r="G16" s="65" t="s">
        <v>30</v>
      </c>
      <c r="H16" s="59" t="s">
        <v>31</v>
      </c>
      <c r="I16" s="50">
        <v>12000</v>
      </c>
      <c r="J16" s="50">
        <v>13500</v>
      </c>
      <c r="K16" s="52">
        <v>1</v>
      </c>
      <c r="L16" s="57">
        <f t="shared" si="3"/>
        <v>333.333333333333</v>
      </c>
      <c r="M16" s="57">
        <f t="shared" si="4"/>
        <v>375</v>
      </c>
      <c r="N16" s="50">
        <f t="shared" si="6"/>
        <v>12000</v>
      </c>
      <c r="O16" s="60" t="s">
        <v>32</v>
      </c>
      <c r="P16" s="61"/>
      <c r="T16" s="61"/>
      <c r="U16" s="61"/>
      <c r="V16" s="61"/>
      <c r="W16" s="61"/>
      <c r="X16" s="61"/>
      <c r="Y16" s="61"/>
      <c r="Z16" s="61"/>
      <c r="GD16" s="48"/>
      <c r="GE16" s="48"/>
    </row>
    <row r="17" ht="26" customHeight="1" spans="1:187">
      <c r="A17" s="49">
        <v>7</v>
      </c>
      <c r="B17" s="62"/>
      <c r="C17" s="64" t="s">
        <v>47</v>
      </c>
      <c r="D17" s="56">
        <v>40</v>
      </c>
      <c r="E17" s="50">
        <v>220</v>
      </c>
      <c r="F17" s="57">
        <f t="shared" si="5"/>
        <v>8800</v>
      </c>
      <c r="G17" s="65" t="s">
        <v>30</v>
      </c>
      <c r="H17" s="59" t="s">
        <v>31</v>
      </c>
      <c r="I17" s="50">
        <v>12000</v>
      </c>
      <c r="J17" s="50">
        <v>13500</v>
      </c>
      <c r="K17" s="52">
        <v>1</v>
      </c>
      <c r="L17" s="57">
        <f t="shared" si="3"/>
        <v>300</v>
      </c>
      <c r="M17" s="57">
        <f t="shared" si="4"/>
        <v>337.5</v>
      </c>
      <c r="N17" s="50">
        <f t="shared" si="6"/>
        <v>12000</v>
      </c>
      <c r="O17" s="60" t="s">
        <v>32</v>
      </c>
      <c r="P17" s="61"/>
      <c r="T17" s="61"/>
      <c r="U17" s="61"/>
      <c r="V17" s="61"/>
      <c r="W17" s="61"/>
      <c r="X17" s="61"/>
      <c r="Y17" s="61"/>
      <c r="Z17" s="61"/>
      <c r="GD17" s="48"/>
      <c r="GE17" s="48"/>
    </row>
    <row r="18" ht="26" customHeight="1" spans="1:187">
      <c r="A18" s="49">
        <v>8</v>
      </c>
      <c r="B18" s="62"/>
      <c r="C18" s="64" t="s">
        <v>48</v>
      </c>
      <c r="D18" s="56">
        <v>34</v>
      </c>
      <c r="E18" s="50">
        <v>220</v>
      </c>
      <c r="F18" s="57">
        <f t="shared" si="5"/>
        <v>7480</v>
      </c>
      <c r="G18" s="65" t="s">
        <v>30</v>
      </c>
      <c r="H18" s="59" t="s">
        <v>31</v>
      </c>
      <c r="I18" s="50">
        <v>12000</v>
      </c>
      <c r="J18" s="50">
        <v>13500</v>
      </c>
      <c r="K18" s="52">
        <v>1</v>
      </c>
      <c r="L18" s="57">
        <f t="shared" si="3"/>
        <v>352.941176470588</v>
      </c>
      <c r="M18" s="57">
        <f t="shared" si="4"/>
        <v>397.058823529412</v>
      </c>
      <c r="N18" s="50">
        <f t="shared" si="6"/>
        <v>12000</v>
      </c>
      <c r="O18" s="60" t="s">
        <v>32</v>
      </c>
      <c r="P18" s="61"/>
      <c r="T18" s="61"/>
      <c r="U18" s="61"/>
      <c r="V18" s="61"/>
      <c r="W18" s="61"/>
      <c r="X18" s="61"/>
      <c r="Y18" s="61"/>
      <c r="Z18" s="61"/>
      <c r="GD18" s="48"/>
      <c r="GE18" s="48"/>
    </row>
    <row r="19" ht="26" customHeight="1" spans="1:187">
      <c r="A19" s="49">
        <v>9</v>
      </c>
      <c r="B19" s="63"/>
      <c r="C19" s="50" t="s">
        <v>49</v>
      </c>
      <c r="D19" s="56">
        <v>32</v>
      </c>
      <c r="E19" s="50">
        <v>220</v>
      </c>
      <c r="F19" s="57">
        <f>D19*E19</f>
        <v>7040</v>
      </c>
      <c r="G19" s="65" t="s">
        <v>30</v>
      </c>
      <c r="H19" s="59" t="s">
        <v>35</v>
      </c>
      <c r="I19" s="50">
        <v>7200</v>
      </c>
      <c r="J19" s="50">
        <v>8000</v>
      </c>
      <c r="K19" s="52">
        <v>1</v>
      </c>
      <c r="L19" s="57">
        <f>K19*I19/D19</f>
        <v>225</v>
      </c>
      <c r="M19" s="57">
        <f>K19*J19/D19</f>
        <v>250</v>
      </c>
      <c r="N19" s="50">
        <f>K19*I19</f>
        <v>7200</v>
      </c>
      <c r="O19" s="60" t="s">
        <v>36</v>
      </c>
      <c r="P19" s="61"/>
      <c r="T19" s="61"/>
      <c r="U19" s="61"/>
      <c r="V19" s="61"/>
      <c r="W19" s="61"/>
      <c r="X19" s="61"/>
      <c r="Y19" s="61"/>
      <c r="Z19" s="61"/>
      <c r="GD19" s="48"/>
      <c r="GE19" s="48"/>
    </row>
    <row r="20" ht="26" customHeight="1" spans="1:187">
      <c r="A20" s="49" t="s">
        <v>50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60"/>
      <c r="P20" s="61"/>
      <c r="T20" s="61"/>
      <c r="U20" s="61"/>
      <c r="V20" s="61"/>
      <c r="W20" s="61"/>
      <c r="X20" s="61"/>
      <c r="Y20" s="61"/>
      <c r="Z20" s="61"/>
      <c r="GD20" s="48"/>
      <c r="GE20" s="48"/>
    </row>
    <row r="21" ht="24" customHeight="1" spans="1:187">
      <c r="A21" s="66">
        <v>1</v>
      </c>
      <c r="B21" s="67" t="s">
        <v>51</v>
      </c>
      <c r="C21" s="50" t="s">
        <v>46</v>
      </c>
      <c r="D21" s="56">
        <v>53.61</v>
      </c>
      <c r="E21" s="50">
        <v>220</v>
      </c>
      <c r="F21" s="57">
        <f>D21*E21</f>
        <v>11794.2</v>
      </c>
      <c r="G21" s="65" t="s">
        <v>30</v>
      </c>
      <c r="H21" s="59" t="s">
        <v>31</v>
      </c>
      <c r="I21" s="50">
        <v>12000</v>
      </c>
      <c r="J21" s="50">
        <v>13500</v>
      </c>
      <c r="K21" s="52">
        <v>1</v>
      </c>
      <c r="L21" s="57">
        <f>(I21+I22)/D21</f>
        <v>358.142137660884</v>
      </c>
      <c r="M21" s="57">
        <f>(J21+J22)/D21</f>
        <v>401.044581234844</v>
      </c>
      <c r="N21" s="50">
        <f>I21+I22</f>
        <v>19200</v>
      </c>
      <c r="O21" s="60" t="s">
        <v>32</v>
      </c>
    </row>
    <row r="22" ht="24" customHeight="1" spans="1:187">
      <c r="A22" s="66"/>
      <c r="B22" s="67"/>
      <c r="C22" s="50"/>
      <c r="D22" s="56"/>
      <c r="E22" s="50"/>
      <c r="F22" s="57"/>
      <c r="G22" s="65" t="s">
        <v>30</v>
      </c>
      <c r="H22" s="59" t="s">
        <v>35</v>
      </c>
      <c r="I22" s="50">
        <v>7200</v>
      </c>
      <c r="J22" s="50">
        <v>8000</v>
      </c>
      <c r="K22" s="52">
        <v>1</v>
      </c>
      <c r="L22" s="57"/>
      <c r="M22" s="57"/>
      <c r="N22" s="50"/>
      <c r="O22" s="60" t="s">
        <v>36</v>
      </c>
    </row>
    <row r="23" ht="24" customHeight="1" spans="1:187">
      <c r="A23" s="66">
        <v>2</v>
      </c>
      <c r="B23" s="67"/>
      <c r="C23" s="50" t="s">
        <v>47</v>
      </c>
      <c r="D23" s="56">
        <v>62</v>
      </c>
      <c r="E23" s="50">
        <v>220</v>
      </c>
      <c r="F23" s="50">
        <f>D23*E23</f>
        <v>13640</v>
      </c>
      <c r="G23" s="65" t="s">
        <v>30</v>
      </c>
      <c r="H23" s="59" t="s">
        <v>31</v>
      </c>
      <c r="I23" s="50">
        <v>12000</v>
      </c>
      <c r="J23" s="50">
        <v>13500</v>
      </c>
      <c r="K23" s="52">
        <v>1</v>
      </c>
      <c r="L23" s="57">
        <f>(I23+I24)/D23</f>
        <v>309.677419354839</v>
      </c>
      <c r="M23" s="57">
        <f>(J23+J24)/D23</f>
        <v>346.774193548387</v>
      </c>
      <c r="N23" s="50">
        <f>I23+I24</f>
        <v>19200</v>
      </c>
      <c r="O23" s="60" t="s">
        <v>32</v>
      </c>
    </row>
    <row r="24" ht="24" customHeight="1" spans="1:187">
      <c r="A24" s="66"/>
      <c r="B24" s="67"/>
      <c r="C24" s="50"/>
      <c r="D24" s="56"/>
      <c r="E24" s="50"/>
      <c r="F24" s="50"/>
      <c r="G24" s="65" t="s">
        <v>30</v>
      </c>
      <c r="H24" s="59" t="s">
        <v>35</v>
      </c>
      <c r="I24" s="50">
        <v>7200</v>
      </c>
      <c r="J24" s="50">
        <v>8000</v>
      </c>
      <c r="K24" s="52">
        <v>1</v>
      </c>
      <c r="L24" s="57"/>
      <c r="M24" s="57"/>
      <c r="N24" s="50"/>
      <c r="O24" s="60" t="s">
        <v>36</v>
      </c>
    </row>
    <row r="25" ht="24" customHeight="1" spans="1:187">
      <c r="A25" s="66">
        <v>3</v>
      </c>
      <c r="B25" s="67"/>
      <c r="C25" s="50" t="s">
        <v>48</v>
      </c>
      <c r="D25" s="56">
        <v>63</v>
      </c>
      <c r="E25" s="50">
        <v>220</v>
      </c>
      <c r="F25" s="50">
        <f>D25*E25</f>
        <v>13860</v>
      </c>
      <c r="G25" s="65" t="s">
        <v>30</v>
      </c>
      <c r="H25" s="59" t="s">
        <v>31</v>
      </c>
      <c r="I25" s="50">
        <v>12000</v>
      </c>
      <c r="J25" s="50">
        <v>13500</v>
      </c>
      <c r="K25" s="52">
        <v>1</v>
      </c>
      <c r="L25" s="57">
        <f>(I25+I26)/D25</f>
        <v>304.761904761905</v>
      </c>
      <c r="M25" s="57">
        <f>(J25+J26)/D25</f>
        <v>341.269841269841</v>
      </c>
      <c r="N25" s="50">
        <f>I25+I26</f>
        <v>19200</v>
      </c>
      <c r="O25" s="60" t="s">
        <v>32</v>
      </c>
    </row>
    <row r="26" ht="24" customHeight="1" spans="1:187">
      <c r="A26" s="66"/>
      <c r="B26" s="67"/>
      <c r="C26" s="50"/>
      <c r="D26" s="56"/>
      <c r="E26" s="50"/>
      <c r="F26" s="50"/>
      <c r="G26" s="65" t="s">
        <v>30</v>
      </c>
      <c r="H26" s="59" t="s">
        <v>35</v>
      </c>
      <c r="I26" s="50">
        <v>7200</v>
      </c>
      <c r="J26" s="50">
        <v>8000</v>
      </c>
      <c r="K26" s="52">
        <v>1</v>
      </c>
      <c r="L26" s="57"/>
      <c r="M26" s="57"/>
      <c r="N26" s="50"/>
      <c r="O26" s="60" t="s">
        <v>36</v>
      </c>
    </row>
    <row r="27" ht="24" customHeight="1" spans="1:187">
      <c r="A27" s="68" t="s">
        <v>52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53"/>
    </row>
    <row r="28" ht="33" customHeight="1" spans="1:187">
      <c r="A28" s="70" t="s">
        <v>53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2"/>
    </row>
    <row r="29" ht="20.1" customHeight="1"/>
    <row r="30" ht="20.1" customHeight="1"/>
    <row r="31" ht="20.1" customHeight="1" spans="1:187">
      <c r="G31" s="73"/>
    </row>
    <row r="32" ht="20.1" customHeight="1" spans="1:187">
      <c r="G32" s="73"/>
    </row>
    <row r="33" ht="20.1" customHeight="1" spans="7:7">
      <c r="G33" s="73"/>
    </row>
    <row r="34" ht="20.1" customHeight="1" spans="7:7">
      <c r="G34" s="73"/>
    </row>
    <row r="35" customHeight="1" spans="7:7">
      <c r="G35" s="73"/>
    </row>
    <row r="36" customHeight="1" spans="7:7">
      <c r="G36" s="73"/>
    </row>
  </sheetData>
  <autoFilter xmlns:etc="http://www.wps.cn/officeDocument/2017/etCustomData" ref="A6:IA28" etc:filterBottomFollowUsedRange="0">
    <extLst/>
  </autoFilter>
  <mergeCells count="51">
    <mergeCell ref="A1:O1"/>
    <mergeCell ref="A2:G2"/>
    <mergeCell ref="H2:J2"/>
    <mergeCell ref="L2:M2"/>
    <mergeCell ref="N2:O2"/>
    <mergeCell ref="A3:G3"/>
    <mergeCell ref="H3:J3"/>
    <mergeCell ref="L3:M3"/>
    <mergeCell ref="N3:O3"/>
    <mergeCell ref="A4:E4"/>
    <mergeCell ref="F4:G4"/>
    <mergeCell ref="H4:J4"/>
    <mergeCell ref="L4:M4"/>
    <mergeCell ref="N4:O4"/>
    <mergeCell ref="A10:O10"/>
    <mergeCell ref="A20:O20"/>
    <mergeCell ref="A27:O27"/>
    <mergeCell ref="A28:O28"/>
    <mergeCell ref="A5:A6"/>
    <mergeCell ref="A21:A22"/>
    <mergeCell ref="A23:A24"/>
    <mergeCell ref="A25:A26"/>
    <mergeCell ref="B5:B6"/>
    <mergeCell ref="B7:B9"/>
    <mergeCell ref="B11:B19"/>
    <mergeCell ref="B21:B26"/>
    <mergeCell ref="C5:C6"/>
    <mergeCell ref="C21:C22"/>
    <mergeCell ref="C23:C24"/>
    <mergeCell ref="C25:C26"/>
    <mergeCell ref="D21:D22"/>
    <mergeCell ref="D23:D24"/>
    <mergeCell ref="D25:D26"/>
    <mergeCell ref="E21:E22"/>
    <mergeCell ref="E23:E24"/>
    <mergeCell ref="E25:E26"/>
    <mergeCell ref="F21:F22"/>
    <mergeCell ref="F23:F24"/>
    <mergeCell ref="F25:F26"/>
    <mergeCell ref="H5:H6"/>
    <mergeCell ref="K5:K6"/>
    <mergeCell ref="L21:L22"/>
    <mergeCell ref="L23:L24"/>
    <mergeCell ref="L25:L26"/>
    <mergeCell ref="M21:M22"/>
    <mergeCell ref="M23:M24"/>
    <mergeCell ref="M25:M26"/>
    <mergeCell ref="N21:N22"/>
    <mergeCell ref="N23:N24"/>
    <mergeCell ref="N25:N26"/>
    <mergeCell ref="O5:O6"/>
  </mergeCells>
  <pageMargins left="0.156944444444444" right="0.118055555555556" top="0.196527777777778" bottom="0.196527777777778" header="0.118055555555556" footer="0.11805555555555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F13" sqref="E13:F14"/>
    </sheetView>
  </sheetViews>
  <sheetFormatPr defaultColWidth="9" defaultRowHeight="14.25" outlineLevelCol="3"/>
  <cols>
    <col min="1" max="1" width="14.625" customWidth="1"/>
    <col min="2" max="2" width="20.5" customWidth="1"/>
    <col min="3" max="3" width="27.375" customWidth="1"/>
    <col min="4" max="4" width="26.625" style="3" customWidth="1"/>
  </cols>
  <sheetData>
    <row r="1" ht="39" customHeight="1" spans="1:4">
      <c r="A1" s="4" t="s">
        <v>54</v>
      </c>
      <c r="B1" s="4"/>
      <c r="C1" s="4"/>
      <c r="D1" s="4"/>
    </row>
    <row r="2" s="1" customFormat="1" ht="41.1" customHeight="1" spans="1:4">
      <c r="A2" s="5" t="s">
        <v>55</v>
      </c>
      <c r="B2" s="6" t="s">
        <v>56</v>
      </c>
      <c r="C2" s="6" t="s">
        <v>57</v>
      </c>
      <c r="D2" s="7" t="s">
        <v>58</v>
      </c>
    </row>
    <row r="3" s="2" customFormat="1" ht="42.95" customHeight="1" spans="1:4">
      <c r="A3" s="8" t="s">
        <v>59</v>
      </c>
      <c r="B3" s="9" t="s">
        <v>31</v>
      </c>
      <c r="C3" s="10" t="s">
        <v>60</v>
      </c>
      <c r="D3" s="11" t="s">
        <v>61</v>
      </c>
    </row>
    <row r="4" s="2" customFormat="1" ht="42.95" customHeight="1" spans="1:4">
      <c r="A4" s="8" t="s">
        <v>62</v>
      </c>
      <c r="B4" s="9" t="s">
        <v>35</v>
      </c>
      <c r="C4" s="10" t="s">
        <v>63</v>
      </c>
      <c r="D4" s="11" t="s">
        <v>64</v>
      </c>
    </row>
    <row r="5" s="2" customFormat="1" ht="42.95" customHeight="1" spans="1:4">
      <c r="A5" s="12" t="s">
        <v>65</v>
      </c>
      <c r="B5" s="13" t="s">
        <v>40</v>
      </c>
      <c r="C5" s="14" t="s">
        <v>66</v>
      </c>
      <c r="D5" s="15" t="s">
        <v>67</v>
      </c>
    </row>
    <row r="6" s="2" customFormat="1" ht="42.95" customHeight="1" spans="1:4">
      <c r="D6" s="16"/>
    </row>
    <row r="7" ht="42.95" customHeight="1"/>
    <row r="8" ht="30.95" customHeight="1"/>
    <row r="9" ht="30.95" customHeight="1"/>
    <row r="10" ht="30.95" customHeight="1"/>
    <row r="11" ht="30.95" customHeight="1"/>
    <row r="12" ht="30.95" customHeight="1"/>
    <row r="13" ht="30.95" customHeight="1"/>
    <row r="14" ht="30.95" customHeight="1"/>
    <row r="15" ht="30.95" customHeight="1"/>
    <row r="16" ht="30.95" customHeight="1"/>
  </sheetData>
  <mergeCells count="1">
    <mergeCell ref="A1:D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空调</vt:lpstr>
      <vt:lpstr>外机尺寸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 y . Z</cp:lastModifiedBy>
  <dcterms:created xsi:type="dcterms:W3CDTF">2014-09-03T07:40:00Z</dcterms:created>
  <cp:lastPrinted>2026-03-11T14:41:00Z</cp:lastPrinted>
  <dcterms:modified xsi:type="dcterms:W3CDTF">2026-03-26T03:01:46Z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14</vt:lpwstr>
  </property>
  <property fmtid="{D5CDD505-2E9C-101B-9397-08002B2CF9AE}" pid="5" name="ICV">
    <vt:lpwstr>891E6C6FE7644A3880E9376219DECBCF_13</vt:lpwstr>
  </property>
  <property fmtid="{D5CDD505-2E9C-101B-9397-08002B2CF9AE}" pid="6" name="CalculationRule">
    <vt:i4>0</vt:i4>
  </property>
</Properties>
</file>